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85" activeTab="0"/>
  </bookViews>
  <sheets>
    <sheet name="说明" sheetId="1" r:id="rId1"/>
    <sheet name="基层" sheetId="2" r:id="rId2"/>
    <sheet name="市级" sheetId="3" r:id="rId3"/>
  </sheets>
  <definedNames/>
  <calcPr fullCalcOnLoad="1"/>
</workbook>
</file>

<file path=xl/sharedStrings.xml><?xml version="1.0" encoding="utf-8"?>
<sst xmlns="http://schemas.openxmlformats.org/spreadsheetml/2006/main" count="77" uniqueCount="54">
  <si>
    <t>余姚市卫生系统“阳光用药”相关情况表</t>
  </si>
  <si>
    <r>
      <t>填表月份：</t>
    </r>
    <r>
      <rPr>
        <sz val="12"/>
        <rFont val="宋体"/>
        <family val="0"/>
      </rPr>
      <t>1-  6 月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</si>
  <si>
    <t>金额单位：元（保留两位小数）</t>
  </si>
  <si>
    <t>单位</t>
  </si>
  <si>
    <t>药品收入占医疗收入的比例</t>
  </si>
  <si>
    <t>国家基本药物目录使用金额占药品收入比例</t>
  </si>
  <si>
    <t>抗菌药物占药品使用比例</t>
  </si>
  <si>
    <t>抗菌药物在门诊处方的比例</t>
  </si>
  <si>
    <t>不合格处方占全部处方比例</t>
  </si>
  <si>
    <t>门诊处方平均金额</t>
  </si>
  <si>
    <t>每门诊人次费用</t>
  </si>
  <si>
    <t>每门诊人次药品费用</t>
  </si>
  <si>
    <t>每出院病人均次费用</t>
  </si>
  <si>
    <t>每出院病人药品费用</t>
  </si>
  <si>
    <t>平均住院日</t>
  </si>
  <si>
    <t>床位使用率</t>
  </si>
  <si>
    <t>入出院诊断符合率</t>
  </si>
  <si>
    <t>危重病人抢救成功率</t>
  </si>
  <si>
    <t>备注</t>
  </si>
  <si>
    <t>马渚中心卫生院</t>
  </si>
  <si>
    <t>低塘中心卫生院</t>
  </si>
  <si>
    <t>临山中心卫生院</t>
  </si>
  <si>
    <t>陆埠中心卫生院</t>
  </si>
  <si>
    <t>丈亭中心卫生院</t>
  </si>
  <si>
    <t>梁弄中心卫生院</t>
  </si>
  <si>
    <t>兰江街道卫生院</t>
  </si>
  <si>
    <t>凤山街道卫生院</t>
  </si>
  <si>
    <t>阳明街道卫生院</t>
  </si>
  <si>
    <t>梨洲街道卫生院</t>
  </si>
  <si>
    <t>朗霞街道卫生院</t>
  </si>
  <si>
    <t>三七市镇卫生院</t>
  </si>
  <si>
    <t>河姆渡镇卫生院</t>
  </si>
  <si>
    <t>黄家埠镇卫生院</t>
  </si>
  <si>
    <t>/</t>
  </si>
  <si>
    <t>牟山镇卫生院</t>
  </si>
  <si>
    <t>小曹娥镇卫生院</t>
  </si>
  <si>
    <t>-</t>
  </si>
  <si>
    <t>大隐镇卫生院</t>
  </si>
  <si>
    <t>鹿亭乡卫生院</t>
  </si>
  <si>
    <t>四明山镇卫生院</t>
  </si>
  <si>
    <t>大岚镇卫生院</t>
  </si>
  <si>
    <t>人民医院</t>
  </si>
  <si>
    <t>第二人民医院</t>
  </si>
  <si>
    <t>第三人民医院</t>
  </si>
  <si>
    <t>第四人民医院</t>
  </si>
  <si>
    <t>中医院</t>
  </si>
  <si>
    <t>梨洲医院</t>
  </si>
  <si>
    <t>无</t>
  </si>
  <si>
    <t>惠爱医院</t>
  </si>
  <si>
    <t>医学全在线</t>
  </si>
  <si>
    <t>www.med126.com</t>
  </si>
  <si>
    <t>bbs.med126.com</t>
  </si>
  <si>
    <t>国内大型医学考试网站。致力于为中国医务工作者提供动力，专注于医学考试培训、医学人文发展、医药数据标准建设。</t>
  </si>
  <si>
    <t xml:space="preserve">http://www.med126.com/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</si>
</sst>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%"/>
  </numFmts>
  <fonts count="7">
    <font>
      <sz val="12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1" xfId="16" applyNumberFormat="1" applyBorder="1" applyAlignment="1">
      <alignment horizontal="center"/>
      <protection/>
    </xf>
    <xf numFmtId="0" fontId="0" fillId="0" borderId="1" xfId="16" applyBorder="1" applyAlignment="1">
      <alignment horizontal="center"/>
      <protection/>
    </xf>
    <xf numFmtId="1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0" fillId="0" borderId="1" xfId="16" applyNumberFormat="1" applyBorder="1" applyAlignment="1">
      <alignment horizontal="center"/>
      <protection/>
    </xf>
    <xf numFmtId="0" fontId="3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178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17" applyAlignment="1">
      <alignment wrapText="1"/>
    </xf>
    <xf numFmtId="0" fontId="5" fillId="0" borderId="0" xfId="17" applyAlignment="1">
      <alignment/>
    </xf>
  </cellXfs>
  <cellStyles count="8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.med126.com/" TargetMode="External" /><Relationship Id="rId2" Type="http://schemas.openxmlformats.org/officeDocument/2006/relationships/hyperlink" Target="http://www.med126.com/" TargetMode="External" /><Relationship Id="rId3" Type="http://schemas.openxmlformats.org/officeDocument/2006/relationships/hyperlink" Target="http://www.med126.com/" TargetMode="External" /><Relationship Id="rId4" Type="http://schemas.openxmlformats.org/officeDocument/2006/relationships/hyperlink" Target="http://www.med126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0"/>
  <sheetViews>
    <sheetView tabSelected="1" workbookViewId="0" topLeftCell="A1">
      <selection activeCell="A21" sqref="A21"/>
    </sheetView>
  </sheetViews>
  <sheetFormatPr defaultColWidth="9.00390625" defaultRowHeight="14.25"/>
  <cols>
    <col min="1" max="1" width="32.50390625" style="0" customWidth="1"/>
  </cols>
  <sheetData>
    <row r="2" ht="14.25">
      <c r="A2" s="29" t="s">
        <v>49</v>
      </c>
    </row>
    <row r="4" ht="14.25">
      <c r="A4" s="30" t="s">
        <v>50</v>
      </c>
    </row>
    <row r="6" ht="14.25">
      <c r="A6" s="30" t="s">
        <v>51</v>
      </c>
    </row>
    <row r="8" ht="14.25">
      <c r="A8" t="s">
        <v>52</v>
      </c>
    </row>
    <row r="10" ht="14.25">
      <c r="A10" s="30" t="s">
        <v>53</v>
      </c>
    </row>
  </sheetData>
  <hyperlinks>
    <hyperlink ref="A6" r:id="rId1" display="bbs.med126.com"/>
    <hyperlink ref="A4" r:id="rId2" display="www.med126.com"/>
    <hyperlink ref="A2" r:id="rId3" display="医学全在线"/>
    <hyperlink ref="A10" r:id="rId4" display="http://www.med126.com/ 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E1">
      <selection activeCell="A24" sqref="A24:IV24"/>
    </sheetView>
  </sheetViews>
  <sheetFormatPr defaultColWidth="9.00390625" defaultRowHeight="14.25"/>
  <cols>
    <col min="1" max="1" width="16.25390625" style="0" customWidth="1"/>
    <col min="2" max="2" width="10.625" style="0" customWidth="1"/>
    <col min="3" max="4" width="10.875" style="0" customWidth="1"/>
    <col min="5" max="5" width="11.125" style="0" customWidth="1"/>
    <col min="6" max="6" width="9.625" style="0" customWidth="1"/>
    <col min="7" max="7" width="9.50390625" style="0" customWidth="1"/>
  </cols>
  <sheetData>
    <row r="1" spans="1:16" ht="57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7.75" customHeight="1">
      <c r="A2" s="3"/>
      <c r="B2" s="3"/>
      <c r="C2" s="3"/>
      <c r="D2" s="27" t="s">
        <v>1</v>
      </c>
      <c r="E2" s="27"/>
      <c r="F2" s="27"/>
      <c r="G2" s="27"/>
      <c r="H2" s="3"/>
      <c r="I2" s="3"/>
      <c r="J2" s="28" t="s">
        <v>2</v>
      </c>
      <c r="K2" s="28"/>
      <c r="L2" s="28"/>
      <c r="M2" s="28"/>
      <c r="N2" s="28"/>
      <c r="O2" s="28"/>
      <c r="P2" s="28"/>
    </row>
    <row r="3" spans="1:16" s="1" customFormat="1" ht="107.25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</row>
    <row r="4" spans="1:16" ht="14.25">
      <c r="A4" s="5" t="s">
        <v>19</v>
      </c>
      <c r="B4" s="6">
        <v>0.5571</v>
      </c>
      <c r="C4" s="6">
        <v>0.6871</v>
      </c>
      <c r="D4" s="17">
        <v>0.29</v>
      </c>
      <c r="E4" s="17">
        <v>0.28</v>
      </c>
      <c r="F4" s="17">
        <v>0.028</v>
      </c>
      <c r="G4" s="5">
        <v>58.23</v>
      </c>
      <c r="H4" s="5">
        <v>62.53</v>
      </c>
      <c r="I4" s="5">
        <v>38.48</v>
      </c>
      <c r="J4" s="5">
        <v>2465.89</v>
      </c>
      <c r="K4" s="5">
        <v>861.76</v>
      </c>
      <c r="L4" s="5">
        <v>5.78</v>
      </c>
      <c r="M4" s="17">
        <v>1</v>
      </c>
      <c r="N4" s="17">
        <v>0.99</v>
      </c>
      <c r="O4" s="17">
        <v>0.97</v>
      </c>
      <c r="P4" s="5"/>
    </row>
    <row r="5" spans="1:16" ht="14.25">
      <c r="A5" s="5" t="s">
        <v>20</v>
      </c>
      <c r="B5" s="6">
        <v>0.5925</v>
      </c>
      <c r="C5" s="6">
        <v>0.7706</v>
      </c>
      <c r="D5" s="6">
        <v>0.1929</v>
      </c>
      <c r="E5" s="6">
        <v>0.2466</v>
      </c>
      <c r="F5" s="17">
        <v>0.02</v>
      </c>
      <c r="G5" s="5">
        <v>65.81</v>
      </c>
      <c r="H5" s="5">
        <v>63.62</v>
      </c>
      <c r="I5" s="5">
        <v>41.27</v>
      </c>
      <c r="J5" s="5">
        <v>2585.16</v>
      </c>
      <c r="K5" s="5">
        <v>1240.62</v>
      </c>
      <c r="L5" s="5">
        <v>6.67</v>
      </c>
      <c r="M5" s="6">
        <v>0.767</v>
      </c>
      <c r="N5" s="17">
        <v>1</v>
      </c>
      <c r="O5" s="5">
        <v>90</v>
      </c>
      <c r="P5" s="5"/>
    </row>
    <row r="6" spans="1:17" ht="14.25">
      <c r="A6" s="5" t="s">
        <v>21</v>
      </c>
      <c r="B6" s="18">
        <v>0.6193</v>
      </c>
      <c r="C6" s="18">
        <v>0.7836</v>
      </c>
      <c r="D6" s="18">
        <v>0.1003</v>
      </c>
      <c r="E6" s="18">
        <v>0.2275</v>
      </c>
      <c r="F6" s="18">
        <v>0.0415</v>
      </c>
      <c r="G6" s="11">
        <v>83.96</v>
      </c>
      <c r="H6" s="11">
        <v>72.24</v>
      </c>
      <c r="I6" s="11">
        <v>47.34</v>
      </c>
      <c r="J6" s="11">
        <v>2310.17</v>
      </c>
      <c r="K6" s="11">
        <v>293.72</v>
      </c>
      <c r="L6" s="11">
        <v>6.2</v>
      </c>
      <c r="M6" s="18">
        <v>0.3378</v>
      </c>
      <c r="N6" s="23">
        <v>1</v>
      </c>
      <c r="O6" s="18"/>
      <c r="P6" s="11"/>
      <c r="Q6" s="25"/>
    </row>
    <row r="7" spans="1:16" ht="14.25">
      <c r="A7" s="5" t="s">
        <v>22</v>
      </c>
      <c r="B7" s="6">
        <v>0.6232</v>
      </c>
      <c r="C7" s="6">
        <v>0.8251</v>
      </c>
      <c r="D7" s="6">
        <v>0.2459</v>
      </c>
      <c r="E7" s="6">
        <v>0.2505</v>
      </c>
      <c r="F7" s="17">
        <v>0.02</v>
      </c>
      <c r="G7" s="5">
        <v>54.96</v>
      </c>
      <c r="H7" s="5">
        <v>60.04</v>
      </c>
      <c r="I7" s="5">
        <v>38.5</v>
      </c>
      <c r="J7" s="5">
        <v>1554.35</v>
      </c>
      <c r="K7" s="5">
        <v>877.9</v>
      </c>
      <c r="L7" s="5">
        <v>7.4</v>
      </c>
      <c r="M7" s="6">
        <v>0.8258</v>
      </c>
      <c r="N7" s="17">
        <v>1</v>
      </c>
      <c r="O7" s="17">
        <v>1</v>
      </c>
      <c r="P7" s="5"/>
    </row>
    <row r="8" spans="1:16" ht="14.25">
      <c r="A8" s="5" t="s">
        <v>23</v>
      </c>
      <c r="B8" s="6">
        <v>0.5934</v>
      </c>
      <c r="C8" s="6">
        <v>0.6462</v>
      </c>
      <c r="D8" s="6">
        <v>0.1052</v>
      </c>
      <c r="E8" s="6">
        <v>0.2681</v>
      </c>
      <c r="F8" s="6">
        <v>0.0578</v>
      </c>
      <c r="G8" s="5">
        <v>56.83</v>
      </c>
      <c r="H8" s="5">
        <v>60.2</v>
      </c>
      <c r="I8" s="5">
        <v>37.05</v>
      </c>
      <c r="J8" s="5">
        <v>2023.52</v>
      </c>
      <c r="K8" s="5">
        <v>942.25</v>
      </c>
      <c r="L8" s="5">
        <v>6.1</v>
      </c>
      <c r="M8" s="6">
        <v>0.7755</v>
      </c>
      <c r="N8" s="6"/>
      <c r="O8" s="17"/>
      <c r="P8" s="5"/>
    </row>
    <row r="9" spans="1:16" ht="14.25">
      <c r="A9" s="5" t="s">
        <v>24</v>
      </c>
      <c r="B9" s="6">
        <v>0.7184</v>
      </c>
      <c r="C9" s="6">
        <v>0.7963</v>
      </c>
      <c r="D9" s="6">
        <v>0.1998</v>
      </c>
      <c r="E9" s="6">
        <v>0.3778</v>
      </c>
      <c r="F9" s="6">
        <v>0.0105</v>
      </c>
      <c r="G9" s="5">
        <v>53.87</v>
      </c>
      <c r="H9" s="5">
        <v>65.51</v>
      </c>
      <c r="I9" s="5">
        <v>49.13</v>
      </c>
      <c r="J9" s="5">
        <v>2237.57</v>
      </c>
      <c r="K9" s="5">
        <v>930.43</v>
      </c>
      <c r="L9" s="5">
        <v>6</v>
      </c>
      <c r="M9" s="6">
        <v>0.2527</v>
      </c>
      <c r="N9" s="5">
        <v>100</v>
      </c>
      <c r="O9" s="5">
        <v>100</v>
      </c>
      <c r="P9" s="5"/>
    </row>
    <row r="10" spans="1:16" ht="14.25">
      <c r="A10" s="5" t="s">
        <v>25</v>
      </c>
      <c r="B10" s="6">
        <v>0.664</v>
      </c>
      <c r="C10" s="6">
        <v>0.8853</v>
      </c>
      <c r="D10" s="6">
        <v>0.1912</v>
      </c>
      <c r="E10" s="6">
        <v>0.291</v>
      </c>
      <c r="F10" s="17">
        <v>0.03</v>
      </c>
      <c r="G10" s="5">
        <v>48.08</v>
      </c>
      <c r="H10" s="5">
        <v>54.4</v>
      </c>
      <c r="I10" s="5">
        <v>37.81</v>
      </c>
      <c r="J10" s="5"/>
      <c r="K10" s="5"/>
      <c r="L10" s="5"/>
      <c r="M10" s="5"/>
      <c r="N10" s="5"/>
      <c r="O10" s="5"/>
      <c r="P10" s="5"/>
    </row>
    <row r="11" spans="1:16" ht="14.25">
      <c r="A11" s="5" t="s">
        <v>26</v>
      </c>
      <c r="B11" s="18">
        <v>0.5539</v>
      </c>
      <c r="C11" s="18">
        <v>0.789</v>
      </c>
      <c r="D11" s="18">
        <v>0.0888</v>
      </c>
      <c r="E11" s="18">
        <v>0.1986</v>
      </c>
      <c r="F11" s="18">
        <v>0.0073</v>
      </c>
      <c r="G11" s="19">
        <v>54.13</v>
      </c>
      <c r="H11" s="19">
        <v>60.85</v>
      </c>
      <c r="I11" s="19">
        <v>38.74</v>
      </c>
      <c r="J11" s="19">
        <v>0</v>
      </c>
      <c r="K11" s="19">
        <v>0</v>
      </c>
      <c r="L11" s="11"/>
      <c r="M11" s="24"/>
      <c r="N11" s="24"/>
      <c r="O11" s="24"/>
      <c r="P11" s="5"/>
    </row>
    <row r="12" spans="1:16" ht="14.25">
      <c r="A12" s="5" t="s">
        <v>27</v>
      </c>
      <c r="B12" s="6">
        <v>0.7107</v>
      </c>
      <c r="C12" s="18">
        <v>0.786</v>
      </c>
      <c r="D12" s="6">
        <v>0.176</v>
      </c>
      <c r="E12" s="6">
        <v>0.185</v>
      </c>
      <c r="F12" s="17">
        <v>0.01</v>
      </c>
      <c r="G12" s="5">
        <v>49.76</v>
      </c>
      <c r="H12" s="5">
        <v>67.41</v>
      </c>
      <c r="I12" s="5">
        <v>49.76</v>
      </c>
      <c r="J12" s="5"/>
      <c r="K12" s="5"/>
      <c r="L12" s="5"/>
      <c r="M12" s="5"/>
      <c r="N12" s="5"/>
      <c r="O12" s="5"/>
      <c r="P12" s="5"/>
    </row>
    <row r="13" spans="1:16" ht="14.25">
      <c r="A13" s="5" t="s">
        <v>28</v>
      </c>
      <c r="B13" s="6">
        <v>0.6997</v>
      </c>
      <c r="C13" s="6">
        <v>0.8038</v>
      </c>
      <c r="D13" s="6">
        <v>0.1676</v>
      </c>
      <c r="E13" s="6">
        <v>0.2971</v>
      </c>
      <c r="F13" s="6">
        <v>0.0372</v>
      </c>
      <c r="G13" s="5">
        <v>51.76</v>
      </c>
      <c r="H13" s="5">
        <v>61.33</v>
      </c>
      <c r="I13" s="5">
        <v>45.4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/>
    </row>
    <row r="14" spans="1:16" ht="14.25">
      <c r="A14" s="5" t="s">
        <v>29</v>
      </c>
      <c r="B14" s="6">
        <v>0.61</v>
      </c>
      <c r="C14" s="18">
        <v>0.8801</v>
      </c>
      <c r="D14" s="6">
        <v>0.2248</v>
      </c>
      <c r="E14" s="6">
        <v>0.2985</v>
      </c>
      <c r="F14" s="6">
        <v>0.009</v>
      </c>
      <c r="G14" s="5">
        <v>42.99</v>
      </c>
      <c r="H14" s="5">
        <v>48.54</v>
      </c>
      <c r="I14" s="5">
        <v>32.26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7">
        <v>1</v>
      </c>
      <c r="P14" s="5"/>
    </row>
    <row r="15" spans="1:16" ht="14.25">
      <c r="A15" s="5" t="s">
        <v>30</v>
      </c>
      <c r="B15" s="6">
        <v>0.6128</v>
      </c>
      <c r="C15" s="6">
        <v>0.8503</v>
      </c>
      <c r="D15" s="6">
        <v>0.1197</v>
      </c>
      <c r="E15" s="6">
        <v>0.2217</v>
      </c>
      <c r="F15" s="17">
        <v>0.02</v>
      </c>
      <c r="G15" s="5">
        <v>51.86</v>
      </c>
      <c r="H15" s="5">
        <v>46.89</v>
      </c>
      <c r="I15" s="5">
        <v>28.73</v>
      </c>
      <c r="J15" s="5">
        <v>0</v>
      </c>
      <c r="K15" s="5">
        <v>0</v>
      </c>
      <c r="L15" s="5">
        <v>0</v>
      </c>
      <c r="M15" s="5">
        <v>0</v>
      </c>
      <c r="N15" s="17">
        <v>0</v>
      </c>
      <c r="O15" s="17">
        <v>0</v>
      </c>
      <c r="P15" s="5"/>
    </row>
    <row r="16" spans="1:16" ht="14.25">
      <c r="A16" s="5" t="s">
        <v>31</v>
      </c>
      <c r="B16" s="6">
        <v>0.664</v>
      </c>
      <c r="C16" s="6">
        <v>0.7805</v>
      </c>
      <c r="D16" s="6">
        <v>0.1377</v>
      </c>
      <c r="E16" s="6">
        <v>0.2679</v>
      </c>
      <c r="F16" s="6">
        <v>0.0105</v>
      </c>
      <c r="G16" s="5">
        <v>47.29</v>
      </c>
      <c r="H16" s="5">
        <v>47.31</v>
      </c>
      <c r="I16" s="5">
        <v>32</v>
      </c>
      <c r="J16" s="5"/>
      <c r="K16" s="5"/>
      <c r="L16" s="5"/>
      <c r="M16" s="5"/>
      <c r="N16" s="5"/>
      <c r="O16" s="17">
        <v>1</v>
      </c>
      <c r="P16" s="5"/>
    </row>
    <row r="17" spans="1:16" ht="14.25">
      <c r="A17" s="5" t="s">
        <v>32</v>
      </c>
      <c r="B17" s="6">
        <v>0.669</v>
      </c>
      <c r="C17" s="6">
        <v>0.832</v>
      </c>
      <c r="D17" s="6">
        <v>0.068</v>
      </c>
      <c r="E17" s="6">
        <v>0.082</v>
      </c>
      <c r="F17" s="6">
        <v>0.018</v>
      </c>
      <c r="G17" s="5">
        <v>58.2</v>
      </c>
      <c r="H17" s="5">
        <v>41.8</v>
      </c>
      <c r="I17" s="5">
        <v>28.22</v>
      </c>
      <c r="J17" s="5" t="s">
        <v>33</v>
      </c>
      <c r="K17" s="5" t="s">
        <v>33</v>
      </c>
      <c r="L17" s="5" t="s">
        <v>33</v>
      </c>
      <c r="M17" s="5"/>
      <c r="N17" s="5"/>
      <c r="O17" s="5"/>
      <c r="P17" s="5"/>
    </row>
    <row r="18" spans="1:16" ht="14.25">
      <c r="A18" s="5" t="s">
        <v>34</v>
      </c>
      <c r="B18" s="6">
        <v>0.5587</v>
      </c>
      <c r="C18" s="6">
        <v>0.81</v>
      </c>
      <c r="D18" s="6">
        <v>0.2042</v>
      </c>
      <c r="E18" s="6">
        <v>0.2941</v>
      </c>
      <c r="F18" s="6">
        <v>0.02</v>
      </c>
      <c r="G18" s="5">
        <v>32.56</v>
      </c>
      <c r="H18" s="5">
        <v>54.65</v>
      </c>
      <c r="I18" s="5">
        <v>30.53</v>
      </c>
      <c r="J18" s="5"/>
      <c r="K18" s="5"/>
      <c r="L18" s="5"/>
      <c r="M18" s="5"/>
      <c r="N18" s="5"/>
      <c r="O18" s="5"/>
      <c r="P18" s="5"/>
    </row>
    <row r="19" spans="1:16" ht="14.25">
      <c r="A19" s="5" t="s">
        <v>35</v>
      </c>
      <c r="B19" s="6">
        <v>0.6229</v>
      </c>
      <c r="C19" s="6">
        <v>0.786</v>
      </c>
      <c r="D19" s="20">
        <v>0.22</v>
      </c>
      <c r="E19" s="20">
        <v>0.25</v>
      </c>
      <c r="F19" s="21">
        <v>0.02</v>
      </c>
      <c r="G19" s="22">
        <v>47.2</v>
      </c>
      <c r="H19" s="5">
        <v>43.6</v>
      </c>
      <c r="I19" s="5">
        <v>28.31</v>
      </c>
      <c r="J19" s="5" t="s">
        <v>36</v>
      </c>
      <c r="K19" s="5" t="s">
        <v>36</v>
      </c>
      <c r="L19" s="5" t="s">
        <v>36</v>
      </c>
      <c r="M19" s="5"/>
      <c r="N19" s="5"/>
      <c r="O19" s="17"/>
      <c r="P19" s="5"/>
    </row>
    <row r="20" spans="1:16" ht="14.25">
      <c r="A20" s="5" t="s">
        <v>37</v>
      </c>
      <c r="B20" s="6">
        <v>0.5728</v>
      </c>
      <c r="C20" s="6">
        <v>0.8363</v>
      </c>
      <c r="D20" s="6">
        <v>0.1867</v>
      </c>
      <c r="E20" s="6">
        <v>0.2625</v>
      </c>
      <c r="F20" s="6">
        <v>0.0192</v>
      </c>
      <c r="G20" s="5">
        <v>32.69</v>
      </c>
      <c r="H20" s="5">
        <v>34.95</v>
      </c>
      <c r="I20" s="5">
        <v>20.68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/>
    </row>
    <row r="21" spans="1:16" ht="14.25">
      <c r="A21" s="5" t="s">
        <v>38</v>
      </c>
      <c r="B21" s="6">
        <v>0.7091</v>
      </c>
      <c r="C21" s="6">
        <v>0.8891</v>
      </c>
      <c r="D21" s="6">
        <v>0.1342</v>
      </c>
      <c r="E21" s="6">
        <v>0.1155</v>
      </c>
      <c r="F21" s="6">
        <v>0.0001</v>
      </c>
      <c r="G21" s="5">
        <v>45.35</v>
      </c>
      <c r="H21" s="5">
        <v>46.29</v>
      </c>
      <c r="I21" s="5">
        <v>33.19</v>
      </c>
      <c r="J21" s="5">
        <v>0</v>
      </c>
      <c r="K21" s="5">
        <v>0</v>
      </c>
      <c r="L21" s="5">
        <v>0</v>
      </c>
      <c r="M21" s="5">
        <v>0</v>
      </c>
      <c r="N21" s="17">
        <v>1</v>
      </c>
      <c r="O21" s="17">
        <v>1</v>
      </c>
      <c r="P21" s="5"/>
    </row>
    <row r="22" spans="1:16" ht="14.25">
      <c r="A22" s="5" t="s">
        <v>39</v>
      </c>
      <c r="B22" s="6">
        <v>0.8399</v>
      </c>
      <c r="C22" s="6">
        <v>0.845</v>
      </c>
      <c r="D22" s="6">
        <v>0.289</v>
      </c>
      <c r="E22" s="6">
        <v>0.276</v>
      </c>
      <c r="F22" s="6">
        <v>0.0108</v>
      </c>
      <c r="G22" s="5">
        <v>29.71</v>
      </c>
      <c r="H22" s="5">
        <v>22.86</v>
      </c>
      <c r="I22" s="5">
        <v>19.2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/>
    </row>
    <row r="23" spans="1:16" ht="14.25">
      <c r="A23" s="5" t="s">
        <v>40</v>
      </c>
      <c r="B23" s="6">
        <v>0.62</v>
      </c>
      <c r="C23" s="6">
        <v>0.8468</v>
      </c>
      <c r="D23" s="6">
        <v>0.073</v>
      </c>
      <c r="E23" s="6">
        <v>0.278</v>
      </c>
      <c r="F23" s="5">
        <v>0</v>
      </c>
      <c r="G23" s="5">
        <v>43.15</v>
      </c>
      <c r="H23" s="5">
        <v>43.15</v>
      </c>
      <c r="I23" s="5">
        <v>27.04</v>
      </c>
      <c r="J23" s="5">
        <v>0</v>
      </c>
      <c r="K23" s="5">
        <v>0</v>
      </c>
      <c r="L23" s="5">
        <v>0</v>
      </c>
      <c r="M23" s="5"/>
      <c r="N23" s="5"/>
      <c r="O23" s="5"/>
      <c r="P23" s="5"/>
    </row>
  </sheetData>
  <mergeCells count="3">
    <mergeCell ref="A1:P1"/>
    <mergeCell ref="D2:G2"/>
    <mergeCell ref="J2:P2"/>
  </mergeCells>
  <printOptions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E32" sqref="E32"/>
    </sheetView>
  </sheetViews>
  <sheetFormatPr defaultColWidth="9.00390625" defaultRowHeight="14.25"/>
  <cols>
    <col min="1" max="1" width="16.25390625" style="0" customWidth="1"/>
    <col min="2" max="2" width="10.625" style="0" customWidth="1"/>
    <col min="3" max="4" width="10.875" style="0" customWidth="1"/>
    <col min="5" max="5" width="11.125" style="0" customWidth="1"/>
    <col min="6" max="6" width="9.625" style="0" customWidth="1"/>
    <col min="7" max="7" width="9.50390625" style="0" customWidth="1"/>
  </cols>
  <sheetData>
    <row r="1" spans="1:16" ht="57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7.75" customHeight="1">
      <c r="A2" s="3"/>
      <c r="B2" s="3"/>
      <c r="C2" s="3"/>
      <c r="D2" s="27" t="s">
        <v>1</v>
      </c>
      <c r="E2" s="27"/>
      <c r="F2" s="27"/>
      <c r="G2" s="27"/>
      <c r="H2" s="3"/>
      <c r="I2" s="3"/>
      <c r="J2" s="28" t="s">
        <v>2</v>
      </c>
      <c r="K2" s="28"/>
      <c r="L2" s="28"/>
      <c r="M2" s="28"/>
      <c r="N2" s="28"/>
      <c r="O2" s="28"/>
      <c r="P2" s="28"/>
    </row>
    <row r="3" spans="1:16" s="1" customFormat="1" ht="107.25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</row>
    <row r="4" spans="1:16" ht="14.25">
      <c r="A4" s="5" t="s">
        <v>41</v>
      </c>
      <c r="B4" s="6">
        <v>0.3991</v>
      </c>
      <c r="C4" s="6">
        <v>0.09</v>
      </c>
      <c r="D4" s="6">
        <v>0.17</v>
      </c>
      <c r="E4" s="6">
        <v>0.23</v>
      </c>
      <c r="F4" s="6">
        <v>0.0152</v>
      </c>
      <c r="G4" s="5">
        <v>153.33</v>
      </c>
      <c r="H4" s="5">
        <v>213.69</v>
      </c>
      <c r="I4" s="5">
        <v>109.59</v>
      </c>
      <c r="J4" s="5">
        <v>9948</v>
      </c>
      <c r="K4" s="5">
        <v>3062</v>
      </c>
      <c r="L4" s="5">
        <v>9.25</v>
      </c>
      <c r="M4" s="6">
        <v>0.9543</v>
      </c>
      <c r="N4" s="6">
        <v>0.993</v>
      </c>
      <c r="O4" s="6">
        <v>0.9868</v>
      </c>
      <c r="P4" s="5"/>
    </row>
    <row r="5" spans="1:16" ht="14.25">
      <c r="A5" s="5" t="s">
        <v>42</v>
      </c>
      <c r="B5" s="7">
        <v>0.3762</v>
      </c>
      <c r="C5" s="7">
        <v>0.1217</v>
      </c>
      <c r="D5" s="7">
        <v>0.268</v>
      </c>
      <c r="E5" s="7">
        <v>0.3759</v>
      </c>
      <c r="F5" s="7">
        <v>0.029</v>
      </c>
      <c r="G5" s="8">
        <v>67.84</v>
      </c>
      <c r="H5" s="8">
        <v>132.08</v>
      </c>
      <c r="I5" s="8">
        <v>60.64</v>
      </c>
      <c r="J5" s="8">
        <v>4209.41</v>
      </c>
      <c r="K5" s="8">
        <v>992.91</v>
      </c>
      <c r="L5" s="8">
        <v>5.9</v>
      </c>
      <c r="M5" s="7">
        <v>0.9033</v>
      </c>
      <c r="N5" s="15">
        <v>1</v>
      </c>
      <c r="O5" s="7">
        <v>0.9803</v>
      </c>
      <c r="P5" s="8"/>
    </row>
    <row r="6" spans="1:16" ht="14.25">
      <c r="A6" s="5" t="s">
        <v>43</v>
      </c>
      <c r="B6" s="6">
        <v>0.7309</v>
      </c>
      <c r="C6" s="6">
        <v>0.1037</v>
      </c>
      <c r="D6" s="6">
        <v>0.0505</v>
      </c>
      <c r="E6" s="6">
        <v>0.1427</v>
      </c>
      <c r="F6" s="6">
        <v>0.026</v>
      </c>
      <c r="G6" s="5">
        <v>192.87</v>
      </c>
      <c r="H6" s="5">
        <v>124.53</v>
      </c>
      <c r="I6" s="5">
        <v>101.98</v>
      </c>
      <c r="J6" s="5">
        <v>9540.83</v>
      </c>
      <c r="K6" s="5">
        <v>2595.22</v>
      </c>
      <c r="L6" s="5">
        <v>49.86</v>
      </c>
      <c r="M6" s="6">
        <v>0.8945</v>
      </c>
      <c r="N6" s="6">
        <v>0.9861</v>
      </c>
      <c r="O6" s="5">
        <v>0</v>
      </c>
      <c r="P6" s="5"/>
    </row>
    <row r="7" spans="1:16" ht="14.25">
      <c r="A7" s="5" t="s">
        <v>44</v>
      </c>
      <c r="B7" s="7">
        <v>0.4986</v>
      </c>
      <c r="C7" s="7">
        <v>0.3284</v>
      </c>
      <c r="D7" s="7">
        <v>0.2511</v>
      </c>
      <c r="E7" s="7">
        <v>0.3677</v>
      </c>
      <c r="F7" s="7">
        <v>0.0438</v>
      </c>
      <c r="G7" s="8">
        <v>98.5</v>
      </c>
      <c r="H7" s="8">
        <v>162.6</v>
      </c>
      <c r="I7" s="8">
        <v>93.18</v>
      </c>
      <c r="J7" s="8">
        <v>3874.9</v>
      </c>
      <c r="K7" s="8">
        <v>1362.02</v>
      </c>
      <c r="L7" s="8">
        <v>6.55</v>
      </c>
      <c r="M7" s="7">
        <v>0.9771</v>
      </c>
      <c r="N7" s="7">
        <v>0.9717</v>
      </c>
      <c r="O7" s="15">
        <v>0.98</v>
      </c>
      <c r="P7" s="8"/>
    </row>
    <row r="8" spans="1:16" ht="14.25">
      <c r="A8" s="5" t="s">
        <v>45</v>
      </c>
      <c r="B8" s="9">
        <v>0.5587</v>
      </c>
      <c r="C8" s="9">
        <v>0.4782</v>
      </c>
      <c r="D8" s="9">
        <v>0.0715</v>
      </c>
      <c r="E8" s="9">
        <v>0.082</v>
      </c>
      <c r="F8" s="9">
        <v>0.016</v>
      </c>
      <c r="G8" s="10">
        <f>37614207.5/398055</f>
        <v>94.4950006908593</v>
      </c>
      <c r="H8" s="10">
        <f>53273232.11/268922</f>
        <v>198.09919645845264</v>
      </c>
      <c r="I8" s="10">
        <f>37614207.5/268922</f>
        <v>139.8703248525595</v>
      </c>
      <c r="J8" s="10">
        <f>26658517.08/2782</f>
        <v>9582.500747663551</v>
      </c>
      <c r="K8" s="10">
        <f>7043668.14/2782</f>
        <v>2531.872084831057</v>
      </c>
      <c r="L8" s="10">
        <f>34411/2782</f>
        <v>12.369158878504672</v>
      </c>
      <c r="M8" s="9">
        <f>34066/43802</f>
        <v>0.7777270444271951</v>
      </c>
      <c r="N8" s="9">
        <v>0.9976</v>
      </c>
      <c r="O8" s="9">
        <v>0.3333</v>
      </c>
      <c r="P8" s="16"/>
    </row>
    <row r="9" spans="1:16" s="2" customFormat="1" ht="14.25">
      <c r="A9" s="11" t="s">
        <v>46</v>
      </c>
      <c r="B9" s="6">
        <v>0.715</v>
      </c>
      <c r="C9" s="6">
        <v>0.3706</v>
      </c>
      <c r="D9" s="6">
        <v>0.553</v>
      </c>
      <c r="E9" s="6">
        <v>0.443</v>
      </c>
      <c r="F9" s="6">
        <v>0.028</v>
      </c>
      <c r="G9" s="5">
        <v>85.6</v>
      </c>
      <c r="H9" s="5">
        <v>152.08</v>
      </c>
      <c r="I9" s="5">
        <v>112.21</v>
      </c>
      <c r="J9" s="5">
        <v>2836.47</v>
      </c>
      <c r="K9" s="5">
        <v>1088.66</v>
      </c>
      <c r="L9" s="5">
        <v>4.73</v>
      </c>
      <c r="M9" s="6">
        <v>0.114</v>
      </c>
      <c r="N9" s="17">
        <v>1</v>
      </c>
      <c r="O9" s="5" t="s">
        <v>47</v>
      </c>
      <c r="P9" s="5"/>
    </row>
    <row r="10" spans="1:16" ht="14.25">
      <c r="A10" s="11" t="s">
        <v>48</v>
      </c>
      <c r="B10" s="12">
        <v>0.6138</v>
      </c>
      <c r="C10" s="13">
        <v>0.51</v>
      </c>
      <c r="D10" s="13">
        <v>0.22</v>
      </c>
      <c r="E10" s="13">
        <v>0.31</v>
      </c>
      <c r="F10" s="13">
        <v>0.03</v>
      </c>
      <c r="G10" s="14">
        <v>147.6</v>
      </c>
      <c r="H10" s="14">
        <v>398.69</v>
      </c>
      <c r="I10" s="14">
        <v>158</v>
      </c>
      <c r="J10" s="14">
        <v>5176.5</v>
      </c>
      <c r="K10" s="14">
        <v>1819.19</v>
      </c>
      <c r="L10" s="14">
        <v>8</v>
      </c>
      <c r="M10" s="12">
        <v>0.4725</v>
      </c>
      <c r="N10" s="13">
        <v>0.96</v>
      </c>
      <c r="O10" s="13">
        <v>0.98</v>
      </c>
      <c r="P10" s="5"/>
    </row>
  </sheetData>
  <mergeCells count="3">
    <mergeCell ref="A1:P1"/>
    <mergeCell ref="D2:G2"/>
    <mergeCell ref="J2:P2"/>
  </mergeCells>
  <printOptions/>
  <pageMargins left="0.75" right="0.75" top="1" bottom="1" header="0.5" footer="0.5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2013-07-12T08:47:53Z</cp:lastPrinted>
  <dcterms:created xsi:type="dcterms:W3CDTF">1996-12-17T01:32:42Z</dcterms:created>
  <dcterms:modified xsi:type="dcterms:W3CDTF">2014-02-24T08:59:15Z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